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129d05d46ca86b2/Documents/budget/BUDGET 2021-22/"/>
    </mc:Choice>
  </mc:AlternateContent>
  <xr:revisionPtr revIDLastSave="137" documentId="8_{6852841A-26E3-4C42-B270-BC1213B072D7}" xr6:coauthVersionLast="47" xr6:coauthVersionMax="47" xr10:uidLastSave="{ECCAC70B-F71F-4DAE-95D5-729D1B12C534}"/>
  <bookViews>
    <workbookView xWindow="-108" yWindow="-108" windowWidth="23256" windowHeight="12576" activeTab="1" xr2:uid="{D5AB74D0-F82E-45FC-A38F-F03280CEAAEE}"/>
  </bookViews>
  <sheets>
    <sheet name="Working" sheetId="1" r:id="rId1"/>
    <sheet name="Essential only" sheetId="2" r:id="rId2"/>
  </sheets>
  <definedNames>
    <definedName name="_xlnm._FilterDatabase" localSheetId="1" hidden="1">'Essential only'!#REF!</definedName>
    <definedName name="_xlnm._FilterDatabase" localSheetId="0" hidden="1">Working!$G$11:$G$39</definedName>
    <definedName name="_xlnm.Print_Area" localSheetId="1">'Essential only'!$A$1:$E$76</definedName>
    <definedName name="_xlnm.Print_Area" localSheetId="0">Working!$A$1:$F$76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" i="2" l="1"/>
  <c r="E93" i="2" l="1"/>
  <c r="E83" i="2"/>
  <c r="E71" i="2"/>
  <c r="E47" i="2"/>
  <c r="E56" i="2" s="1"/>
  <c r="H23" i="1"/>
  <c r="H42" i="1" s="1"/>
  <c r="I42" i="1" s="1"/>
  <c r="H14" i="1"/>
  <c r="H17" i="1"/>
  <c r="H21" i="1"/>
  <c r="H26" i="1"/>
  <c r="H29" i="1"/>
  <c r="H33" i="1"/>
  <c r="H37" i="1"/>
  <c r="H39" i="1"/>
  <c r="H11" i="1"/>
  <c r="G14" i="1"/>
  <c r="G17" i="1"/>
  <c r="G21" i="1"/>
  <c r="G23" i="1"/>
  <c r="G26" i="1"/>
  <c r="G29" i="1"/>
  <c r="G33" i="1"/>
  <c r="G37" i="1"/>
  <c r="G39" i="1"/>
  <c r="G11" i="1"/>
  <c r="F33" i="1"/>
  <c r="F39" i="1"/>
  <c r="F37" i="1"/>
  <c r="F11" i="1"/>
  <c r="F14" i="1"/>
  <c r="F17" i="1"/>
  <c r="F21" i="1"/>
  <c r="F26" i="1"/>
  <c r="F29" i="1"/>
  <c r="E47" i="1"/>
  <c r="E56" i="1" s="1"/>
  <c r="E71" i="1"/>
  <c r="E83" i="1"/>
  <c r="E93" i="1"/>
  <c r="F23" i="1" l="1"/>
  <c r="E42" i="1"/>
</calcChain>
</file>

<file path=xl/sharedStrings.xml><?xml version="1.0" encoding="utf-8"?>
<sst xmlns="http://schemas.openxmlformats.org/spreadsheetml/2006/main" count="240" uniqueCount="66">
  <si>
    <t>TOTAL</t>
  </si>
  <si>
    <t>2022-2023</t>
  </si>
  <si>
    <t>Gazebo by field</t>
  </si>
  <si>
    <t>2025-2026</t>
  </si>
  <si>
    <t>Refurb dumpster blinds</t>
  </si>
  <si>
    <t>Railroad tie replacement</t>
  </si>
  <si>
    <t>Replace 4 carport roofs</t>
  </si>
  <si>
    <t>Tree removal &amp; replacement/Ash treatment</t>
  </si>
  <si>
    <t>2024-2025</t>
  </si>
  <si>
    <t>Clubhouse repaint interior</t>
  </si>
  <si>
    <t>Drainage</t>
  </si>
  <si>
    <t>Replace 2 carport roofs</t>
  </si>
  <si>
    <t>70006 Carport-Capital Expense</t>
  </si>
  <si>
    <t>Walkway around right side of Clubhouse</t>
  </si>
  <si>
    <t>2023-2024</t>
  </si>
  <si>
    <t>Drainage Project</t>
  </si>
  <si>
    <t>New stair railings</t>
  </si>
  <si>
    <t>Replace Clubhouse Furniture</t>
  </si>
  <si>
    <t>Driveway/Parking Lot Repair, Sealcoat &amp; restripe</t>
  </si>
  <si>
    <t>Replace carport barn lights with better looking ones</t>
  </si>
  <si>
    <t>Sidewalk repair/replace</t>
  </si>
  <si>
    <t xml:space="preserve">     Rewire drainage area - move light poles</t>
  </si>
  <si>
    <t xml:space="preserve">      Landscaping for drainage area</t>
  </si>
  <si>
    <t>Drainage project</t>
  </si>
  <si>
    <t>Repair insulation under clubhouse</t>
  </si>
  <si>
    <t>New signage</t>
  </si>
  <si>
    <t xml:space="preserve">      Dumpster blind repair</t>
  </si>
  <si>
    <t>70200 Dumpster Enclosure-Capital Expense</t>
  </si>
  <si>
    <t xml:space="preserve">      Sidewalk repair</t>
  </si>
  <si>
    <t>71300 Sidewalks-Capital Expense</t>
  </si>
  <si>
    <t>2021-2022</t>
  </si>
  <si>
    <t xml:space="preserve">      Garden landscape and drainage</t>
  </si>
  <si>
    <t xml:space="preserve">      Landscape cemetary</t>
  </si>
  <si>
    <t>70500 Landscaping-Capital Expense</t>
  </si>
  <si>
    <t xml:space="preserve">     Rewire drainage area - move light polles</t>
  </si>
  <si>
    <t xml:space="preserve">     Replace lighting circuit breaker boxes</t>
  </si>
  <si>
    <t xml:space="preserve">     Electric wiring</t>
  </si>
  <si>
    <t>70300 Electrical-Capital Expense</t>
  </si>
  <si>
    <t xml:space="preserve">     Ash treatment</t>
  </si>
  <si>
    <t xml:space="preserve">     Tree removal &amp; replacement</t>
  </si>
  <si>
    <t>70501 Tree-Capital Expense</t>
  </si>
  <si>
    <t>2019-2020</t>
  </si>
  <si>
    <t xml:space="preserve">     Railroad tie replacement</t>
  </si>
  <si>
    <t xml:space="preserve">     Drainage project</t>
  </si>
  <si>
    <t>70503 Drainage-Capital Expense</t>
  </si>
  <si>
    <t xml:space="preserve">     2 facia repair &amp; 2 paint only  continue storage repairs</t>
  </si>
  <si>
    <t xml:space="preserve">     Refurbish dock</t>
  </si>
  <si>
    <t xml:space="preserve">     Rock behind carport</t>
  </si>
  <si>
    <t xml:space="preserve">     General repairs</t>
  </si>
  <si>
    <t>71200 Common Area Repair-Capital Expense</t>
  </si>
  <si>
    <t xml:space="preserve">     Apron epoxy refinishing</t>
  </si>
  <si>
    <t xml:space="preserve">     Pool repair</t>
  </si>
  <si>
    <t>70400 Pool-Capital Expense</t>
  </si>
  <si>
    <t>2020-2021</t>
  </si>
  <si>
    <t xml:space="preserve">     Repair fireplace</t>
  </si>
  <si>
    <t xml:space="preserve">     Sliding door</t>
  </si>
  <si>
    <t>70100 Clubhouse-Capital Expense</t>
  </si>
  <si>
    <t>FY 2021-22</t>
  </si>
  <si>
    <t>Total per Category</t>
  </si>
  <si>
    <t>Cost</t>
  </si>
  <si>
    <t>Year</t>
  </si>
  <si>
    <t>Project</t>
  </si>
  <si>
    <t>Estimated</t>
  </si>
  <si>
    <t>Revised Nov 2021</t>
  </si>
  <si>
    <t>Lakeshore Village Capital Plan</t>
  </si>
  <si>
    <t>entry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</si>
</sst>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>
    <font>
      <sz val="11"/>
      <name val="Warnock Pro"/>
    </font>
    <font>
      <sz val="11"/>
      <name val="Warnock Pro"/>
    </font>
    <font>
      <sz val="10"/>
      <name val="Tahoma"/>
      <family val="2"/>
    </font>
    <font>
      <sz val="10"/>
      <color indexed="8"/>
      <name val="Tahoma"/>
      <family val="2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44" fontId="2" fillId="0" borderId="0" xfId="1" applyFont="1" applyAlignment="1">
      <alignment horizontal="right"/>
    </xf>
    <xf numFmtId="0" fontId="2" fillId="0" borderId="0" xfId="0" applyFont="1" applyAlignment="1">
      <alignment horizontal="right"/>
    </xf>
    <xf numFmtId="44" fontId="2" fillId="0" borderId="1" xfId="1" applyFont="1" applyBorder="1" applyAlignment="1">
      <alignment horizontal="right"/>
    </xf>
    <xf numFmtId="44" fontId="2" fillId="0" borderId="2" xfId="1" applyFont="1" applyBorder="1" applyAlignment="1">
      <alignment horizontal="right"/>
    </xf>
    <xf numFmtId="44" fontId="2" fillId="0" borderId="3" xfId="1" applyFont="1" applyBorder="1" applyAlignment="1">
      <alignment horizontal="righ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44" fontId="2" fillId="0" borderId="4" xfId="1" applyFont="1" applyBorder="1" applyAlignment="1">
      <alignment horizontal="right"/>
    </xf>
    <xf numFmtId="44" fontId="2" fillId="0" borderId="1" xfId="1" applyFont="1" applyFill="1" applyBorder="1" applyAlignment="1">
      <alignment horizontal="right"/>
    </xf>
    <xf numFmtId="44" fontId="2" fillId="0" borderId="0" xfId="0" applyNumberFormat="1" applyFont="1"/>
    <xf numFmtId="44" fontId="3" fillId="0" borderId="1" xfId="1" applyFont="1" applyFill="1" applyBorder="1" applyAlignment="1">
      <alignment horizontal="left" wrapText="1"/>
    </xf>
    <xf numFmtId="0" fontId="4" fillId="0" borderId="0" xfId="0" applyFont="1"/>
    <xf numFmtId="0" fontId="4" fillId="0" borderId="5" xfId="0" applyFont="1" applyBorder="1"/>
    <xf numFmtId="44" fontId="4" fillId="0" borderId="5" xfId="1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44" fontId="4" fillId="0" borderId="0" xfId="1" applyFont="1" applyAlignment="1">
      <alignment horizontal="right"/>
    </xf>
    <xf numFmtId="0" fontId="4" fillId="0" borderId="0" xfId="0" applyFont="1" applyAlignment="1">
      <alignment horizontal="right"/>
    </xf>
    <xf numFmtId="14" fontId="2" fillId="0" borderId="0" xfId="0" applyNumberFormat="1" applyFont="1" applyAlignment="1">
      <alignment horizontal="left"/>
    </xf>
    <xf numFmtId="0" fontId="2" fillId="0" borderId="0" xfId="0" applyFont="1" applyFill="1"/>
    <xf numFmtId="0" fontId="3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right"/>
    </xf>
    <xf numFmtId="44" fontId="2" fillId="0" borderId="0" xfId="0" applyNumberFormat="1" applyFont="1" applyFill="1"/>
    <xf numFmtId="10" fontId="2" fillId="0" borderId="0" xfId="0" applyNumberFormat="1" applyFont="1"/>
    <xf numFmtId="164" fontId="2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7BBFE-7845-488A-AF38-6710007872D9}">
  <sheetPr>
    <pageSetUpPr fitToPage="1"/>
  </sheetPr>
  <dimension ref="A1:I93"/>
  <sheetViews>
    <sheetView showGridLines="0" topLeftCell="A10" zoomScale="115" zoomScaleNormal="115" workbookViewId="0">
      <selection activeCell="H11" sqref="H11"/>
    </sheetView>
  </sheetViews>
  <sheetFormatPr defaultColWidth="11" defaultRowHeight="13.2"/>
  <cols>
    <col min="1" max="1" width="3.59765625" style="1" customWidth="1"/>
    <col min="2" max="2" width="49.5" style="1" customWidth="1"/>
    <col min="3" max="3" width="4.8984375" style="1" customWidth="1"/>
    <col min="4" max="4" width="10.59765625" style="4" customWidth="1"/>
    <col min="5" max="5" width="12.5" style="3" customWidth="1"/>
    <col min="6" max="6" width="14.19921875" style="1" customWidth="1"/>
    <col min="7" max="16384" width="11" style="1"/>
  </cols>
  <sheetData>
    <row r="1" spans="1:8" s="14" customFormat="1">
      <c r="A1" s="14" t="s">
        <v>64</v>
      </c>
      <c r="E1" s="18"/>
    </row>
    <row r="3" spans="1:8">
      <c r="B3" s="20" t="s">
        <v>63</v>
      </c>
      <c r="C3" s="20"/>
    </row>
    <row r="4" spans="1:8">
      <c r="D4" s="1"/>
      <c r="E4" s="4"/>
    </row>
    <row r="6" spans="1:8" s="14" customFormat="1">
      <c r="D6" s="19"/>
      <c r="E6" s="18" t="s">
        <v>62</v>
      </c>
    </row>
    <row r="7" spans="1:8" s="15" customFormat="1">
      <c r="A7" s="15" t="s">
        <v>61</v>
      </c>
      <c r="D7" s="17" t="s">
        <v>60</v>
      </c>
      <c r="E7" s="16" t="s">
        <v>59</v>
      </c>
      <c r="F7" s="15" t="s">
        <v>58</v>
      </c>
    </row>
    <row r="8" spans="1:8">
      <c r="E8" s="7"/>
      <c r="H8" s="1">
        <v>107701</v>
      </c>
    </row>
    <row r="9" spans="1:8">
      <c r="E9" s="5"/>
    </row>
    <row r="10" spans="1:8" ht="15.75" customHeight="1">
      <c r="B10" s="14" t="s">
        <v>57</v>
      </c>
      <c r="E10" s="5"/>
      <c r="H10" s="1" t="s">
        <v>65</v>
      </c>
    </row>
    <row r="11" spans="1:8">
      <c r="B11" s="8" t="s">
        <v>56</v>
      </c>
      <c r="E11" s="11"/>
      <c r="F11" s="12">
        <f>SUM(E12:E13)</f>
        <v>8500</v>
      </c>
      <c r="G11" s="25">
        <f>F11/$E$42</f>
        <v>4.0456155047024329E-2</v>
      </c>
      <c r="H11" s="26">
        <f>G11*$H$8</f>
        <v>4357.1683547195671</v>
      </c>
    </row>
    <row r="12" spans="1:8" s="21" customFormat="1">
      <c r="B12" s="22" t="s">
        <v>55</v>
      </c>
      <c r="D12" s="23" t="s">
        <v>41</v>
      </c>
      <c r="E12" s="11">
        <v>2500</v>
      </c>
      <c r="G12" s="25"/>
      <c r="H12" s="26"/>
    </row>
    <row r="13" spans="1:8" s="21" customFormat="1">
      <c r="B13" s="21" t="s">
        <v>54</v>
      </c>
      <c r="D13" s="23" t="s">
        <v>53</v>
      </c>
      <c r="E13" s="11">
        <v>6000</v>
      </c>
      <c r="G13" s="25"/>
      <c r="H13" s="26"/>
    </row>
    <row r="14" spans="1:8" s="21" customFormat="1">
      <c r="B14" s="21" t="s">
        <v>52</v>
      </c>
      <c r="D14" s="23"/>
      <c r="E14" s="11"/>
      <c r="F14" s="24">
        <f>SUM(E15:E16)</f>
        <v>6000</v>
      </c>
      <c r="G14" s="25">
        <f t="shared" ref="G14:G39" si="0">F14/$E$42</f>
        <v>2.8557285915546588E-2</v>
      </c>
      <c r="H14" s="26">
        <f t="shared" ref="H14:H39" si="1">G14*$H$8</f>
        <v>3075.648250390283</v>
      </c>
    </row>
    <row r="15" spans="1:8" s="21" customFormat="1">
      <c r="B15" s="21" t="s">
        <v>51</v>
      </c>
      <c r="D15" s="23" t="s">
        <v>41</v>
      </c>
      <c r="E15" s="11">
        <v>1500</v>
      </c>
      <c r="G15" s="25"/>
      <c r="H15" s="26"/>
    </row>
    <row r="16" spans="1:8" s="21" customFormat="1">
      <c r="B16" s="21" t="s">
        <v>50</v>
      </c>
      <c r="D16" s="23" t="s">
        <v>41</v>
      </c>
      <c r="E16" s="11">
        <v>4500</v>
      </c>
      <c r="G16" s="25"/>
      <c r="H16" s="26"/>
    </row>
    <row r="17" spans="2:8">
      <c r="B17" s="1" t="s">
        <v>49</v>
      </c>
      <c r="E17" s="11"/>
      <c r="F17" s="12">
        <f>SUM(E18:E19)</f>
        <v>2850</v>
      </c>
      <c r="G17" s="25">
        <f t="shared" si="0"/>
        <v>1.3564710809884629E-2</v>
      </c>
      <c r="H17" s="26">
        <f t="shared" si="1"/>
        <v>1460.9329189353844</v>
      </c>
    </row>
    <row r="18" spans="2:8">
      <c r="B18" s="1" t="s">
        <v>48</v>
      </c>
      <c r="E18" s="11">
        <v>2000</v>
      </c>
      <c r="F18" s="12"/>
      <c r="G18" s="25"/>
      <c r="H18" s="26"/>
    </row>
    <row r="19" spans="2:8">
      <c r="B19" s="1" t="s">
        <v>47</v>
      </c>
      <c r="E19" s="5">
        <v>850</v>
      </c>
      <c r="F19" s="12"/>
      <c r="G19" s="25"/>
      <c r="H19" s="26"/>
    </row>
    <row r="20" spans="2:8">
      <c r="B20" s="1" t="s">
        <v>46</v>
      </c>
      <c r="D20" s="4" t="s">
        <v>30</v>
      </c>
      <c r="E20" s="11">
        <v>6000</v>
      </c>
      <c r="F20" s="12"/>
      <c r="G20" s="25"/>
      <c r="H20" s="26"/>
    </row>
    <row r="21" spans="2:8">
      <c r="B21" s="8" t="s">
        <v>12</v>
      </c>
      <c r="E21" s="11"/>
      <c r="F21" s="12">
        <f>E22</f>
        <v>30000</v>
      </c>
      <c r="G21" s="25">
        <f t="shared" si="0"/>
        <v>0.14278642957773294</v>
      </c>
      <c r="H21" s="26">
        <f t="shared" si="1"/>
        <v>15378.241251951415</v>
      </c>
    </row>
    <row r="22" spans="2:8" ht="13.8">
      <c r="B22" s="9" t="s">
        <v>45</v>
      </c>
      <c r="D22" s="4" t="s">
        <v>30</v>
      </c>
      <c r="E22" s="13">
        <v>30000</v>
      </c>
      <c r="G22" s="25"/>
      <c r="H22" s="26"/>
    </row>
    <row r="23" spans="2:8">
      <c r="B23" s="1" t="s">
        <v>44</v>
      </c>
      <c r="E23" s="13"/>
      <c r="F23" s="12">
        <f>SUM(E24:E25)</f>
        <v>116354</v>
      </c>
      <c r="G23" s="25">
        <f t="shared" si="0"/>
        <v>0.55379240756958459</v>
      </c>
      <c r="H23" s="26">
        <f>G23*$H$8+3075.65</f>
        <v>62719.646087651832</v>
      </c>
    </row>
    <row r="24" spans="2:8" s="21" customFormat="1">
      <c r="B24" s="21" t="s">
        <v>43</v>
      </c>
      <c r="D24" s="23" t="s">
        <v>41</v>
      </c>
      <c r="E24" s="11">
        <v>110354</v>
      </c>
      <c r="G24" s="25"/>
      <c r="H24" s="26"/>
    </row>
    <row r="25" spans="2:8">
      <c r="B25" s="1" t="s">
        <v>42</v>
      </c>
      <c r="D25" s="4" t="s">
        <v>41</v>
      </c>
      <c r="E25" s="11">
        <v>6000</v>
      </c>
      <c r="G25" s="25"/>
      <c r="H25" s="26"/>
    </row>
    <row r="26" spans="2:8">
      <c r="B26" s="1" t="s">
        <v>40</v>
      </c>
      <c r="E26" s="5"/>
      <c r="F26" s="12">
        <f>SUM(E27:E28)</f>
        <v>18800</v>
      </c>
      <c r="G26" s="25">
        <f t="shared" si="0"/>
        <v>8.9479495868712636E-2</v>
      </c>
      <c r="H26" s="26">
        <f t="shared" si="1"/>
        <v>9637.0311845562192</v>
      </c>
    </row>
    <row r="27" spans="2:8">
      <c r="B27" s="1" t="s">
        <v>39</v>
      </c>
      <c r="D27" s="4" t="s">
        <v>30</v>
      </c>
      <c r="E27" s="5">
        <v>16000</v>
      </c>
      <c r="G27" s="25"/>
      <c r="H27" s="26"/>
    </row>
    <row r="28" spans="2:8">
      <c r="B28" s="1" t="s">
        <v>38</v>
      </c>
      <c r="D28" s="4" t="s">
        <v>30</v>
      </c>
      <c r="E28" s="5">
        <v>2800</v>
      </c>
      <c r="G28" s="25"/>
      <c r="H28" s="26"/>
    </row>
    <row r="29" spans="2:8">
      <c r="B29" s="8" t="s">
        <v>37</v>
      </c>
      <c r="E29" s="11"/>
      <c r="F29" s="12">
        <f>SUM(E30:E32)</f>
        <v>12100</v>
      </c>
      <c r="G29" s="25">
        <f t="shared" si="0"/>
        <v>5.7590526596352283E-2</v>
      </c>
      <c r="H29" s="26">
        <f t="shared" si="1"/>
        <v>6202.557304953737</v>
      </c>
    </row>
    <row r="30" spans="2:8">
      <c r="B30" s="1" t="s">
        <v>36</v>
      </c>
      <c r="D30" s="4" t="s">
        <v>30</v>
      </c>
      <c r="E30" s="5">
        <v>1500</v>
      </c>
      <c r="G30" s="25"/>
      <c r="H30" s="26"/>
    </row>
    <row r="31" spans="2:8">
      <c r="B31" s="1" t="s">
        <v>35</v>
      </c>
      <c r="D31" s="4" t="s">
        <v>30</v>
      </c>
      <c r="E31" s="11">
        <v>9600</v>
      </c>
      <c r="G31" s="25"/>
      <c r="H31" s="26"/>
    </row>
    <row r="32" spans="2:8">
      <c r="B32" s="1" t="s">
        <v>34</v>
      </c>
      <c r="D32" s="4" t="s">
        <v>30</v>
      </c>
      <c r="E32" s="11">
        <v>1000</v>
      </c>
      <c r="G32" s="25"/>
      <c r="H32" s="26"/>
    </row>
    <row r="33" spans="2:9">
      <c r="B33" s="1" t="s">
        <v>33</v>
      </c>
      <c r="E33" s="11"/>
      <c r="F33" s="12">
        <f>SUM(E34:E36)</f>
        <v>5000</v>
      </c>
      <c r="G33" s="25">
        <f t="shared" si="0"/>
        <v>2.379773826295549E-2</v>
      </c>
      <c r="H33" s="26">
        <f t="shared" si="1"/>
        <v>2563.0402086585691</v>
      </c>
    </row>
    <row r="34" spans="2:9">
      <c r="B34" s="1" t="s">
        <v>32</v>
      </c>
      <c r="D34" s="4" t="s">
        <v>30</v>
      </c>
      <c r="E34" s="11"/>
      <c r="G34" s="25"/>
      <c r="H34" s="26"/>
    </row>
    <row r="35" spans="2:9">
      <c r="B35" s="1" t="s">
        <v>22</v>
      </c>
      <c r="D35" s="4" t="s">
        <v>30</v>
      </c>
      <c r="E35" s="11">
        <v>2000</v>
      </c>
      <c r="G35" s="25"/>
      <c r="H35" s="26"/>
    </row>
    <row r="36" spans="2:9">
      <c r="B36" s="1" t="s">
        <v>31</v>
      </c>
      <c r="D36" s="4" t="s">
        <v>30</v>
      </c>
      <c r="E36" s="11">
        <v>3000</v>
      </c>
      <c r="G36" s="25"/>
      <c r="H36" s="26"/>
    </row>
    <row r="37" spans="2:9">
      <c r="B37" s="1" t="s">
        <v>29</v>
      </c>
      <c r="E37" s="5"/>
      <c r="F37" s="12">
        <f>E38</f>
        <v>2000</v>
      </c>
      <c r="G37" s="25">
        <f t="shared" si="0"/>
        <v>9.5190953051821955E-3</v>
      </c>
      <c r="H37" s="26">
        <f t="shared" si="1"/>
        <v>1025.2160834634276</v>
      </c>
    </row>
    <row r="38" spans="2:9">
      <c r="B38" s="1" t="s">
        <v>28</v>
      </c>
      <c r="E38" s="5">
        <v>2000</v>
      </c>
      <c r="G38" s="25"/>
      <c r="H38" s="26"/>
    </row>
    <row r="39" spans="2:9">
      <c r="B39" s="1" t="s">
        <v>27</v>
      </c>
      <c r="E39" s="5"/>
      <c r="F39" s="12">
        <f>E40</f>
        <v>2500</v>
      </c>
      <c r="G39" s="25">
        <f t="shared" si="0"/>
        <v>1.1898869131477745E-2</v>
      </c>
      <c r="H39" s="26">
        <f t="shared" si="1"/>
        <v>1281.5201043292845</v>
      </c>
    </row>
    <row r="40" spans="2:9">
      <c r="B40" s="2" t="s">
        <v>26</v>
      </c>
      <c r="E40" s="5">
        <v>2500</v>
      </c>
    </row>
    <row r="41" spans="2:9">
      <c r="E41" s="11"/>
    </row>
    <row r="42" spans="2:9" ht="13.8" thickBot="1">
      <c r="B42" s="4" t="s">
        <v>0</v>
      </c>
      <c r="E42" s="10">
        <f>SUM(E11:E41)</f>
        <v>210104</v>
      </c>
      <c r="G42" s="25"/>
      <c r="H42" s="26">
        <f>SUM(H11:H41)</f>
        <v>107701.00174960973</v>
      </c>
      <c r="I42" s="26">
        <f>H8-H42</f>
        <v>-1.7496097279945388E-3</v>
      </c>
    </row>
    <row r="43" spans="2:9" ht="13.8" thickTop="1">
      <c r="E43" s="5"/>
    </row>
    <row r="44" spans="2:9">
      <c r="E44" s="5"/>
    </row>
    <row r="45" spans="2:9">
      <c r="B45" s="1" t="s">
        <v>25</v>
      </c>
      <c r="D45" s="4" t="s">
        <v>1</v>
      </c>
      <c r="E45" s="5">
        <v>850</v>
      </c>
    </row>
    <row r="46" spans="2:9">
      <c r="B46" s="1" t="s">
        <v>24</v>
      </c>
      <c r="D46" s="4" t="s">
        <v>1</v>
      </c>
      <c r="E46" s="5">
        <v>2500</v>
      </c>
    </row>
    <row r="47" spans="2:9">
      <c r="B47" s="1" t="s">
        <v>23</v>
      </c>
      <c r="D47" s="4" t="s">
        <v>1</v>
      </c>
      <c r="E47" s="5">
        <f>266200-212932</f>
        <v>53268</v>
      </c>
    </row>
    <row r="48" spans="2:9">
      <c r="B48" s="1" t="s">
        <v>22</v>
      </c>
      <c r="D48" s="4" t="s">
        <v>1</v>
      </c>
      <c r="E48" s="5">
        <v>2000</v>
      </c>
    </row>
    <row r="49" spans="2:5">
      <c r="B49" s="1" t="s">
        <v>21</v>
      </c>
      <c r="D49" s="4" t="s">
        <v>1</v>
      </c>
      <c r="E49" s="5">
        <v>2000</v>
      </c>
    </row>
    <row r="50" spans="2:5">
      <c r="B50" s="1" t="s">
        <v>20</v>
      </c>
      <c r="D50" s="4" t="s">
        <v>1</v>
      </c>
      <c r="E50" s="5">
        <v>15000</v>
      </c>
    </row>
    <row r="51" spans="2:5">
      <c r="B51" s="1" t="s">
        <v>7</v>
      </c>
      <c r="D51" s="4" t="s">
        <v>1</v>
      </c>
      <c r="E51" s="5">
        <v>20000</v>
      </c>
    </row>
    <row r="52" spans="2:5">
      <c r="B52" s="1" t="s">
        <v>19</v>
      </c>
      <c r="D52" s="4" t="s">
        <v>1</v>
      </c>
      <c r="E52" s="5">
        <v>4000</v>
      </c>
    </row>
    <row r="53" spans="2:5">
      <c r="B53" s="8" t="s">
        <v>12</v>
      </c>
      <c r="D53" s="4" t="s">
        <v>1</v>
      </c>
      <c r="E53" s="5">
        <v>30000</v>
      </c>
    </row>
    <row r="54" spans="2:5">
      <c r="B54" s="1" t="s">
        <v>11</v>
      </c>
      <c r="D54" s="4" t="s">
        <v>1</v>
      </c>
      <c r="E54" s="5">
        <v>9000</v>
      </c>
    </row>
    <row r="55" spans="2:5">
      <c r="B55" s="1" t="s">
        <v>18</v>
      </c>
      <c r="D55" s="4" t="s">
        <v>1</v>
      </c>
      <c r="E55" s="6">
        <v>35000</v>
      </c>
    </row>
    <row r="56" spans="2:5">
      <c r="E56" s="5">
        <f>SUM(E45:E54)</f>
        <v>138618</v>
      </c>
    </row>
    <row r="57" spans="2:5">
      <c r="E57" s="5"/>
    </row>
    <row r="58" spans="2:5">
      <c r="E58" s="5"/>
    </row>
    <row r="59" spans="2:5">
      <c r="E59" s="5"/>
    </row>
    <row r="60" spans="2:5">
      <c r="E60" s="5"/>
    </row>
    <row r="61" spans="2:5">
      <c r="E61" s="5"/>
    </row>
    <row r="62" spans="2:5">
      <c r="B62" s="1" t="s">
        <v>17</v>
      </c>
      <c r="D62" s="4" t="s">
        <v>14</v>
      </c>
      <c r="E62" s="5">
        <v>10000</v>
      </c>
    </row>
    <row r="63" spans="2:5">
      <c r="B63" s="1" t="s">
        <v>16</v>
      </c>
      <c r="D63" s="4" t="s">
        <v>14</v>
      </c>
      <c r="E63" s="5">
        <v>5000</v>
      </c>
    </row>
    <row r="64" spans="2:5">
      <c r="B64" s="1" t="s">
        <v>15</v>
      </c>
      <c r="D64" s="4" t="s">
        <v>14</v>
      </c>
      <c r="E64" s="5">
        <v>50000</v>
      </c>
    </row>
    <row r="65" spans="2:5">
      <c r="B65" s="1" t="s">
        <v>5</v>
      </c>
      <c r="D65" s="4" t="s">
        <v>14</v>
      </c>
      <c r="E65" s="5">
        <v>20000</v>
      </c>
    </row>
    <row r="66" spans="2:5">
      <c r="B66" s="1" t="s">
        <v>7</v>
      </c>
      <c r="D66" s="4" t="s">
        <v>14</v>
      </c>
      <c r="E66" s="5">
        <v>20000</v>
      </c>
    </row>
    <row r="67" spans="2:5">
      <c r="B67" s="8" t="s">
        <v>12</v>
      </c>
      <c r="D67" s="4" t="s">
        <v>14</v>
      </c>
      <c r="E67" s="5">
        <v>30000</v>
      </c>
    </row>
    <row r="68" spans="2:5">
      <c r="B68" s="1" t="s">
        <v>11</v>
      </c>
      <c r="D68" s="4" t="s">
        <v>14</v>
      </c>
      <c r="E68" s="5">
        <v>9000</v>
      </c>
    </row>
    <row r="69" spans="2:5">
      <c r="B69" s="1" t="s">
        <v>13</v>
      </c>
      <c r="D69" s="4" t="s">
        <v>14</v>
      </c>
      <c r="E69" s="5">
        <v>12000</v>
      </c>
    </row>
    <row r="70" spans="2:5">
      <c r="B70" s="1" t="s">
        <v>4</v>
      </c>
      <c r="D70" s="4" t="s">
        <v>14</v>
      </c>
      <c r="E70" s="6">
        <v>9000</v>
      </c>
    </row>
    <row r="71" spans="2:5">
      <c r="B71" s="4" t="s">
        <v>0</v>
      </c>
      <c r="E71" s="5">
        <f>SUM(E62:E70)</f>
        <v>165000</v>
      </c>
    </row>
    <row r="72" spans="2:5">
      <c r="E72" s="5"/>
    </row>
    <row r="73" spans="2:5">
      <c r="E73" s="5"/>
    </row>
    <row r="74" spans="2:5">
      <c r="E74" s="5"/>
    </row>
    <row r="75" spans="2:5">
      <c r="E75" s="5"/>
    </row>
    <row r="76" spans="2:5">
      <c r="B76" s="1" t="s">
        <v>7</v>
      </c>
      <c r="D76" s="4" t="s">
        <v>8</v>
      </c>
      <c r="E76" s="5">
        <v>20000</v>
      </c>
    </row>
    <row r="77" spans="2:5">
      <c r="B77" s="8" t="s">
        <v>12</v>
      </c>
      <c r="D77" s="4" t="s">
        <v>8</v>
      </c>
      <c r="E77" s="5">
        <v>30000</v>
      </c>
    </row>
    <row r="78" spans="2:5">
      <c r="B78" s="1" t="s">
        <v>11</v>
      </c>
      <c r="D78" s="4" t="s">
        <v>8</v>
      </c>
      <c r="E78" s="5">
        <v>9000</v>
      </c>
    </row>
    <row r="79" spans="2:5">
      <c r="B79" s="1" t="s">
        <v>5</v>
      </c>
      <c r="D79" s="4" t="s">
        <v>8</v>
      </c>
      <c r="E79" s="5">
        <v>15000</v>
      </c>
    </row>
    <row r="80" spans="2:5">
      <c r="B80" s="1" t="s">
        <v>10</v>
      </c>
      <c r="D80" s="4" t="s">
        <v>8</v>
      </c>
      <c r="E80" s="5">
        <v>50000</v>
      </c>
    </row>
    <row r="81" spans="2:5">
      <c r="B81" s="1" t="s">
        <v>9</v>
      </c>
      <c r="D81" s="4" t="s">
        <v>8</v>
      </c>
      <c r="E81" s="5">
        <v>15000</v>
      </c>
    </row>
    <row r="82" spans="2:5">
      <c r="E82" s="6"/>
    </row>
    <row r="83" spans="2:5">
      <c r="B83" s="4" t="s">
        <v>0</v>
      </c>
      <c r="E83" s="7">
        <f>SUM(E76:E82)</f>
        <v>139000</v>
      </c>
    </row>
    <row r="84" spans="2:5">
      <c r="E84" s="5"/>
    </row>
    <row r="85" spans="2:5">
      <c r="E85" s="5"/>
    </row>
    <row r="86" spans="2:5">
      <c r="E86" s="5"/>
    </row>
    <row r="87" spans="2:5">
      <c r="B87" s="1" t="s">
        <v>7</v>
      </c>
      <c r="D87" s="4" t="s">
        <v>3</v>
      </c>
      <c r="E87" s="5">
        <v>20000</v>
      </c>
    </row>
    <row r="88" spans="2:5">
      <c r="B88" s="1" t="s">
        <v>6</v>
      </c>
      <c r="D88" s="4" t="s">
        <v>3</v>
      </c>
      <c r="E88" s="5">
        <v>20000</v>
      </c>
    </row>
    <row r="89" spans="2:5">
      <c r="B89" s="1" t="s">
        <v>5</v>
      </c>
      <c r="D89" s="4" t="s">
        <v>3</v>
      </c>
      <c r="E89" s="5">
        <v>15000</v>
      </c>
    </row>
    <row r="90" spans="2:5">
      <c r="B90" s="1" t="s">
        <v>4</v>
      </c>
      <c r="D90" s="4" t="s">
        <v>3</v>
      </c>
      <c r="E90" s="5">
        <v>9000</v>
      </c>
    </row>
    <row r="91" spans="2:5">
      <c r="B91" s="1" t="s">
        <v>2</v>
      </c>
      <c r="D91" s="4" t="s">
        <v>3</v>
      </c>
      <c r="E91" s="5">
        <v>8000</v>
      </c>
    </row>
    <row r="92" spans="2:5">
      <c r="E92" s="6"/>
    </row>
    <row r="93" spans="2:5">
      <c r="B93" s="4" t="s">
        <v>0</v>
      </c>
      <c r="E93" s="5">
        <f>SUM(E87:E91)</f>
        <v>72000</v>
      </c>
    </row>
  </sheetData>
  <pageMargins left="0.75" right="0.75" top="1" bottom="1" header="0.5" footer="0.5"/>
  <pageSetup scale="73" fitToHeight="3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216BD-E71A-4639-B472-AA5C2883494A}">
  <sheetPr>
    <pageSetUpPr fitToPage="1"/>
  </sheetPr>
  <dimension ref="A1:E93"/>
  <sheetViews>
    <sheetView showGridLines="0" tabSelected="1" zoomScale="115" zoomScaleNormal="115" workbookViewId="0">
      <selection activeCell="B6" sqref="B6"/>
    </sheetView>
  </sheetViews>
  <sheetFormatPr defaultColWidth="11" defaultRowHeight="13.2"/>
  <cols>
    <col min="1" max="1" width="3.59765625" style="1" customWidth="1"/>
    <col min="2" max="2" width="49.5" style="1" customWidth="1"/>
    <col min="3" max="3" width="4.8984375" style="1" customWidth="1"/>
    <col min="4" max="4" width="10.59765625" style="4" customWidth="1"/>
    <col min="5" max="5" width="12.5" style="3" customWidth="1"/>
    <col min="6" max="16384" width="11" style="1"/>
  </cols>
  <sheetData>
    <row r="1" spans="1:5" s="14" customFormat="1">
      <c r="A1" s="14" t="s">
        <v>64</v>
      </c>
      <c r="E1" s="18"/>
    </row>
    <row r="3" spans="1:5">
      <c r="B3" s="20" t="s">
        <v>63</v>
      </c>
      <c r="C3" s="20"/>
    </row>
    <row r="4" spans="1:5">
      <c r="D4" s="1"/>
      <c r="E4" s="4"/>
    </row>
    <row r="6" spans="1:5" s="14" customFormat="1">
      <c r="D6" s="19"/>
      <c r="E6" s="18" t="s">
        <v>62</v>
      </c>
    </row>
    <row r="7" spans="1:5" s="15" customFormat="1">
      <c r="A7" s="15" t="s">
        <v>61</v>
      </c>
      <c r="D7" s="17" t="s">
        <v>60</v>
      </c>
      <c r="E7" s="16" t="s">
        <v>59</v>
      </c>
    </row>
    <row r="8" spans="1:5">
      <c r="E8" s="7"/>
    </row>
    <row r="9" spans="1:5">
      <c r="E9" s="5"/>
    </row>
    <row r="10" spans="1:5" ht="15.75" customHeight="1">
      <c r="B10" s="14" t="s">
        <v>57</v>
      </c>
      <c r="E10" s="5"/>
    </row>
    <row r="11" spans="1:5">
      <c r="B11" s="8" t="s">
        <v>56</v>
      </c>
      <c r="E11" s="11"/>
    </row>
    <row r="12" spans="1:5" s="21" customFormat="1">
      <c r="B12" s="22" t="s">
        <v>55</v>
      </c>
      <c r="D12" s="23" t="s">
        <v>41</v>
      </c>
      <c r="E12" s="11">
        <v>2500</v>
      </c>
    </row>
    <row r="13" spans="1:5" s="21" customFormat="1">
      <c r="B13" s="21" t="s">
        <v>54</v>
      </c>
      <c r="D13" s="23" t="s">
        <v>53</v>
      </c>
      <c r="E13" s="11">
        <v>6000</v>
      </c>
    </row>
    <row r="14" spans="1:5" s="21" customFormat="1">
      <c r="B14" s="21" t="s">
        <v>52</v>
      </c>
      <c r="D14" s="23"/>
      <c r="E14" s="11"/>
    </row>
    <row r="15" spans="1:5" s="21" customFormat="1">
      <c r="B15" s="21" t="s">
        <v>51</v>
      </c>
      <c r="D15" s="23" t="s">
        <v>41</v>
      </c>
      <c r="E15" s="11">
        <v>1500</v>
      </c>
    </row>
    <row r="16" spans="1:5" s="21" customFormat="1">
      <c r="B16" s="21" t="s">
        <v>50</v>
      </c>
      <c r="D16" s="23" t="s">
        <v>41</v>
      </c>
      <c r="E16" s="11">
        <v>4500</v>
      </c>
    </row>
    <row r="17" spans="2:5">
      <c r="B17" s="1" t="s">
        <v>49</v>
      </c>
      <c r="E17" s="11"/>
    </row>
    <row r="18" spans="2:5">
      <c r="B18" s="1" t="s">
        <v>48</v>
      </c>
      <c r="E18" s="11">
        <v>2000</v>
      </c>
    </row>
    <row r="19" spans="2:5">
      <c r="B19" s="1" t="s">
        <v>47</v>
      </c>
      <c r="E19" s="5">
        <v>850</v>
      </c>
    </row>
    <row r="20" spans="2:5">
      <c r="B20" s="1" t="s">
        <v>46</v>
      </c>
      <c r="D20" s="4" t="s">
        <v>30</v>
      </c>
      <c r="E20" s="11"/>
    </row>
    <row r="21" spans="2:5">
      <c r="B21" s="8" t="s">
        <v>12</v>
      </c>
      <c r="E21" s="11"/>
    </row>
    <row r="22" spans="2:5" ht="13.8">
      <c r="B22" s="9" t="s">
        <v>45</v>
      </c>
      <c r="D22" s="4" t="s">
        <v>30</v>
      </c>
      <c r="E22" s="13">
        <v>30000</v>
      </c>
    </row>
    <row r="23" spans="2:5">
      <c r="B23" s="1" t="s">
        <v>44</v>
      </c>
      <c r="E23" s="13"/>
    </row>
    <row r="24" spans="2:5" s="21" customFormat="1">
      <c r="B24" s="21" t="s">
        <v>43</v>
      </c>
      <c r="D24" s="23" t="s">
        <v>41</v>
      </c>
      <c r="E24" s="11">
        <v>189000</v>
      </c>
    </row>
    <row r="25" spans="2:5">
      <c r="B25" s="1" t="s">
        <v>42</v>
      </c>
      <c r="D25" s="4" t="s">
        <v>41</v>
      </c>
      <c r="E25" s="11"/>
    </row>
    <row r="26" spans="2:5">
      <c r="B26" s="1" t="s">
        <v>40</v>
      </c>
      <c r="E26" s="5"/>
    </row>
    <row r="27" spans="2:5">
      <c r="B27" s="1" t="s">
        <v>39</v>
      </c>
      <c r="D27" s="4" t="s">
        <v>30</v>
      </c>
      <c r="E27" s="5">
        <v>16000</v>
      </c>
    </row>
    <row r="28" spans="2:5">
      <c r="B28" s="1" t="s">
        <v>38</v>
      </c>
      <c r="D28" s="4" t="s">
        <v>30</v>
      </c>
      <c r="E28" s="5">
        <v>2800</v>
      </c>
    </row>
    <row r="29" spans="2:5">
      <c r="B29" s="8" t="s">
        <v>37</v>
      </c>
      <c r="E29" s="11"/>
    </row>
    <row r="30" spans="2:5">
      <c r="B30" s="1" t="s">
        <v>36</v>
      </c>
      <c r="D30" s="4" t="s">
        <v>30</v>
      </c>
      <c r="E30" s="5">
        <v>1500</v>
      </c>
    </row>
    <row r="31" spans="2:5">
      <c r="B31" s="1" t="s">
        <v>35</v>
      </c>
      <c r="D31" s="4" t="s">
        <v>30</v>
      </c>
      <c r="E31" s="11"/>
    </row>
    <row r="32" spans="2:5">
      <c r="B32" s="1" t="s">
        <v>34</v>
      </c>
      <c r="D32" s="4" t="s">
        <v>30</v>
      </c>
      <c r="E32" s="11">
        <v>1000</v>
      </c>
    </row>
    <row r="33" spans="2:5">
      <c r="B33" s="1" t="s">
        <v>33</v>
      </c>
      <c r="E33" s="11"/>
    </row>
    <row r="34" spans="2:5">
      <c r="B34" s="1" t="s">
        <v>32</v>
      </c>
      <c r="D34" s="4" t="s">
        <v>30</v>
      </c>
      <c r="E34" s="11"/>
    </row>
    <row r="35" spans="2:5">
      <c r="B35" s="1" t="s">
        <v>22</v>
      </c>
      <c r="D35" s="4" t="s">
        <v>30</v>
      </c>
      <c r="E35" s="11">
        <v>2000</v>
      </c>
    </row>
    <row r="36" spans="2:5">
      <c r="B36" s="1" t="s">
        <v>31</v>
      </c>
      <c r="D36" s="4" t="s">
        <v>30</v>
      </c>
      <c r="E36" s="11"/>
    </row>
    <row r="37" spans="2:5">
      <c r="B37" s="1" t="s">
        <v>29</v>
      </c>
      <c r="E37" s="5"/>
    </row>
    <row r="38" spans="2:5">
      <c r="B38" s="1" t="s">
        <v>28</v>
      </c>
      <c r="E38" s="5">
        <v>2000</v>
      </c>
    </row>
    <row r="39" spans="2:5">
      <c r="B39" s="1" t="s">
        <v>27</v>
      </c>
      <c r="E39" s="5"/>
    </row>
    <row r="40" spans="2:5">
      <c r="B40" s="2" t="s">
        <v>26</v>
      </c>
      <c r="E40" s="5">
        <v>2500</v>
      </c>
    </row>
    <row r="41" spans="2:5">
      <c r="E41" s="11"/>
    </row>
    <row r="42" spans="2:5" ht="13.8" thickBot="1">
      <c r="B42" s="4" t="s">
        <v>0</v>
      </c>
      <c r="E42" s="10">
        <f>SUM(E11:E41)</f>
        <v>264150</v>
      </c>
    </row>
    <row r="43" spans="2:5" ht="13.8" thickTop="1">
      <c r="E43" s="5"/>
    </row>
    <row r="44" spans="2:5">
      <c r="E44" s="5"/>
    </row>
    <row r="45" spans="2:5">
      <c r="B45" s="1" t="s">
        <v>25</v>
      </c>
      <c r="D45" s="4" t="s">
        <v>1</v>
      </c>
      <c r="E45" s="5">
        <v>850</v>
      </c>
    </row>
    <row r="46" spans="2:5">
      <c r="B46" s="1" t="s">
        <v>24</v>
      </c>
      <c r="D46" s="4" t="s">
        <v>1</v>
      </c>
      <c r="E46" s="5">
        <v>2500</v>
      </c>
    </row>
    <row r="47" spans="2:5">
      <c r="B47" s="1" t="s">
        <v>23</v>
      </c>
      <c r="D47" s="4" t="s">
        <v>1</v>
      </c>
      <c r="E47" s="5">
        <f>266200-212932</f>
        <v>53268</v>
      </c>
    </row>
    <row r="48" spans="2:5">
      <c r="B48" s="1" t="s">
        <v>22</v>
      </c>
      <c r="D48" s="4" t="s">
        <v>1</v>
      </c>
      <c r="E48" s="5">
        <v>2000</v>
      </c>
    </row>
    <row r="49" spans="2:5">
      <c r="B49" s="1" t="s">
        <v>21</v>
      </c>
      <c r="D49" s="4" t="s">
        <v>1</v>
      </c>
      <c r="E49" s="5">
        <v>2000</v>
      </c>
    </row>
    <row r="50" spans="2:5">
      <c r="B50" s="1" t="s">
        <v>20</v>
      </c>
      <c r="D50" s="4" t="s">
        <v>1</v>
      </c>
      <c r="E50" s="5">
        <v>15000</v>
      </c>
    </row>
    <row r="51" spans="2:5">
      <c r="B51" s="1" t="s">
        <v>7</v>
      </c>
      <c r="D51" s="4" t="s">
        <v>1</v>
      </c>
      <c r="E51" s="5">
        <v>20000</v>
      </c>
    </row>
    <row r="52" spans="2:5">
      <c r="B52" s="1" t="s">
        <v>19</v>
      </c>
      <c r="D52" s="4" t="s">
        <v>1</v>
      </c>
      <c r="E52" s="5">
        <v>4000</v>
      </c>
    </row>
    <row r="53" spans="2:5">
      <c r="B53" s="8" t="s">
        <v>12</v>
      </c>
      <c r="D53" s="4" t="s">
        <v>1</v>
      </c>
      <c r="E53" s="5">
        <v>30000</v>
      </c>
    </row>
    <row r="54" spans="2:5">
      <c r="B54" s="1" t="s">
        <v>11</v>
      </c>
      <c r="D54" s="4" t="s">
        <v>1</v>
      </c>
      <c r="E54" s="5">
        <v>9000</v>
      </c>
    </row>
    <row r="55" spans="2:5">
      <c r="B55" s="1" t="s">
        <v>18</v>
      </c>
      <c r="D55" s="4" t="s">
        <v>1</v>
      </c>
      <c r="E55" s="6">
        <v>35000</v>
      </c>
    </row>
    <row r="56" spans="2:5">
      <c r="E56" s="5">
        <f>SUM(E45:E54)</f>
        <v>138618</v>
      </c>
    </row>
    <row r="57" spans="2:5">
      <c r="E57" s="5"/>
    </row>
    <row r="58" spans="2:5">
      <c r="E58" s="5"/>
    </row>
    <row r="59" spans="2:5">
      <c r="E59" s="5"/>
    </row>
    <row r="60" spans="2:5">
      <c r="E60" s="5"/>
    </row>
    <row r="61" spans="2:5">
      <c r="E61" s="5"/>
    </row>
    <row r="62" spans="2:5">
      <c r="B62" s="1" t="s">
        <v>17</v>
      </c>
      <c r="D62" s="4" t="s">
        <v>14</v>
      </c>
      <c r="E62" s="5">
        <v>10000</v>
      </c>
    </row>
    <row r="63" spans="2:5">
      <c r="B63" s="1" t="s">
        <v>16</v>
      </c>
      <c r="D63" s="4" t="s">
        <v>14</v>
      </c>
      <c r="E63" s="5">
        <v>5000</v>
      </c>
    </row>
    <row r="64" spans="2:5">
      <c r="B64" s="1" t="s">
        <v>15</v>
      </c>
      <c r="D64" s="4" t="s">
        <v>14</v>
      </c>
      <c r="E64" s="5">
        <v>50000</v>
      </c>
    </row>
    <row r="65" spans="2:5">
      <c r="B65" s="1" t="s">
        <v>5</v>
      </c>
      <c r="D65" s="4" t="s">
        <v>14</v>
      </c>
      <c r="E65" s="5">
        <v>20000</v>
      </c>
    </row>
    <row r="66" spans="2:5">
      <c r="B66" s="1" t="s">
        <v>7</v>
      </c>
      <c r="D66" s="4" t="s">
        <v>14</v>
      </c>
      <c r="E66" s="5">
        <v>20000</v>
      </c>
    </row>
    <row r="67" spans="2:5">
      <c r="B67" s="8" t="s">
        <v>12</v>
      </c>
      <c r="D67" s="4" t="s">
        <v>14</v>
      </c>
      <c r="E67" s="5">
        <v>30000</v>
      </c>
    </row>
    <row r="68" spans="2:5">
      <c r="B68" s="1" t="s">
        <v>11</v>
      </c>
      <c r="D68" s="4" t="s">
        <v>14</v>
      </c>
      <c r="E68" s="5">
        <v>9000</v>
      </c>
    </row>
    <row r="69" spans="2:5">
      <c r="B69" s="1" t="s">
        <v>13</v>
      </c>
      <c r="D69" s="4" t="s">
        <v>14</v>
      </c>
      <c r="E69" s="5">
        <v>12000</v>
      </c>
    </row>
    <row r="70" spans="2:5">
      <c r="B70" s="1" t="s">
        <v>4</v>
      </c>
      <c r="D70" s="4" t="s">
        <v>14</v>
      </c>
      <c r="E70" s="6">
        <v>9000</v>
      </c>
    </row>
    <row r="71" spans="2:5">
      <c r="B71" s="4" t="s">
        <v>0</v>
      </c>
      <c r="E71" s="5">
        <f>SUM(E62:E70)</f>
        <v>165000</v>
      </c>
    </row>
    <row r="72" spans="2:5">
      <c r="E72" s="5"/>
    </row>
    <row r="73" spans="2:5">
      <c r="E73" s="5"/>
    </row>
    <row r="74" spans="2:5">
      <c r="E74" s="5"/>
    </row>
    <row r="75" spans="2:5">
      <c r="E75" s="5"/>
    </row>
    <row r="76" spans="2:5">
      <c r="B76" s="1" t="s">
        <v>7</v>
      </c>
      <c r="D76" s="4" t="s">
        <v>8</v>
      </c>
      <c r="E76" s="5">
        <v>20000</v>
      </c>
    </row>
    <row r="77" spans="2:5">
      <c r="B77" s="8" t="s">
        <v>12</v>
      </c>
      <c r="D77" s="4" t="s">
        <v>8</v>
      </c>
      <c r="E77" s="5">
        <v>30000</v>
      </c>
    </row>
    <row r="78" spans="2:5">
      <c r="B78" s="1" t="s">
        <v>11</v>
      </c>
      <c r="D78" s="4" t="s">
        <v>8</v>
      </c>
      <c r="E78" s="5">
        <v>9000</v>
      </c>
    </row>
    <row r="79" spans="2:5">
      <c r="B79" s="1" t="s">
        <v>5</v>
      </c>
      <c r="D79" s="4" t="s">
        <v>8</v>
      </c>
      <c r="E79" s="5">
        <v>15000</v>
      </c>
    </row>
    <row r="80" spans="2:5">
      <c r="B80" s="1" t="s">
        <v>10</v>
      </c>
      <c r="D80" s="4" t="s">
        <v>8</v>
      </c>
      <c r="E80" s="5">
        <v>50000</v>
      </c>
    </row>
    <row r="81" spans="2:5">
      <c r="B81" s="1" t="s">
        <v>9</v>
      </c>
      <c r="D81" s="4" t="s">
        <v>8</v>
      </c>
      <c r="E81" s="5">
        <v>15000</v>
      </c>
    </row>
    <row r="82" spans="2:5">
      <c r="E82" s="6"/>
    </row>
    <row r="83" spans="2:5">
      <c r="B83" s="4" t="s">
        <v>0</v>
      </c>
      <c r="E83" s="7">
        <f>SUM(E76:E82)</f>
        <v>139000</v>
      </c>
    </row>
    <row r="84" spans="2:5">
      <c r="E84" s="5"/>
    </row>
    <row r="85" spans="2:5">
      <c r="E85" s="5"/>
    </row>
    <row r="86" spans="2:5">
      <c r="E86" s="5"/>
    </row>
    <row r="87" spans="2:5">
      <c r="B87" s="1" t="s">
        <v>7</v>
      </c>
      <c r="D87" s="4" t="s">
        <v>3</v>
      </c>
      <c r="E87" s="5">
        <v>20000</v>
      </c>
    </row>
    <row r="88" spans="2:5">
      <c r="B88" s="1" t="s">
        <v>6</v>
      </c>
      <c r="D88" s="4" t="s">
        <v>3</v>
      </c>
      <c r="E88" s="5">
        <v>20000</v>
      </c>
    </row>
    <row r="89" spans="2:5">
      <c r="B89" s="1" t="s">
        <v>5</v>
      </c>
      <c r="D89" s="4" t="s">
        <v>3</v>
      </c>
      <c r="E89" s="5">
        <v>15000</v>
      </c>
    </row>
    <row r="90" spans="2:5">
      <c r="B90" s="1" t="s">
        <v>4</v>
      </c>
      <c r="D90" s="4" t="s">
        <v>3</v>
      </c>
      <c r="E90" s="5">
        <v>9000</v>
      </c>
    </row>
    <row r="91" spans="2:5">
      <c r="B91" s="1" t="s">
        <v>2</v>
      </c>
      <c r="D91" s="4" t="s">
        <v>3</v>
      </c>
      <c r="E91" s="5">
        <v>8000</v>
      </c>
    </row>
    <row r="92" spans="2:5">
      <c r="E92" s="6"/>
    </row>
    <row r="93" spans="2:5">
      <c r="B93" s="4" t="s">
        <v>0</v>
      </c>
      <c r="E93" s="5">
        <f>SUM(E87:E91)</f>
        <v>72000</v>
      </c>
    </row>
  </sheetData>
  <pageMargins left="0.75" right="0.75" top="1" bottom="1" header="0.5" footer="0.5"/>
  <pageSetup scale="73" fitToHeight="3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Working</vt:lpstr>
      <vt:lpstr>Essential only</vt:lpstr>
      <vt:lpstr>'Essential only'!Print_Area</vt:lpstr>
      <vt:lpstr>Working!Print_Area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Bridge Bickel</dc:creator>
  <cp:lastModifiedBy>Bridge Bickel</cp:lastModifiedBy>
  <dcterms:created xsi:type="dcterms:W3CDTF">2021-11-09T04:30:03Z</dcterms:created>
  <dcterms:modified xsi:type="dcterms:W3CDTF">2021-11-09T22:04:29Z</dcterms:modified>
</cp:coreProperties>
</file>